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heckCompatibility="1" defaultThemeVersion="124226"/>
  <bookViews>
    <workbookView xWindow="120" yWindow="1185" windowWidth="15120" windowHeight="69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Лист1!$A$1:$E$98</definedName>
  </definedNames>
  <calcPr calcId="145621"/>
</workbook>
</file>

<file path=xl/calcChain.xml><?xml version="1.0" encoding="utf-8"?>
<calcChain xmlns="http://schemas.openxmlformats.org/spreadsheetml/2006/main">
  <c r="D59" i="1" l="1"/>
  <c r="D49" i="1"/>
  <c r="D39" i="1"/>
  <c r="D33" i="1"/>
  <c r="D13" i="1"/>
  <c r="D11" i="1"/>
  <c r="C13" i="1"/>
  <c r="C33" i="1"/>
  <c r="C39" i="1"/>
  <c r="C49" i="1"/>
  <c r="C59" i="1"/>
  <c r="C71" i="1"/>
  <c r="C81" i="1"/>
  <c r="C89" i="1"/>
  <c r="E32" i="1"/>
  <c r="E48" i="1"/>
  <c r="E56" i="1"/>
  <c r="C11" i="1"/>
  <c r="E12" i="1"/>
  <c r="E11" i="1" s="1"/>
  <c r="E31" i="1" l="1"/>
  <c r="E30" i="1"/>
  <c r="E55" i="1" l="1"/>
  <c r="E47" i="1"/>
  <c r="E46" i="1"/>
  <c r="E45" i="1"/>
  <c r="E37" i="1"/>
  <c r="C8" i="1" l="1"/>
  <c r="D8" i="1"/>
  <c r="E39" i="1"/>
  <c r="E53" i="1"/>
  <c r="E54" i="1"/>
  <c r="E13" i="1" l="1"/>
  <c r="E29" i="1"/>
  <c r="E28" i="1"/>
  <c r="E27" i="1"/>
  <c r="E26" i="1"/>
  <c r="E25" i="1"/>
  <c r="D89" i="1"/>
  <c r="E93" i="1"/>
  <c r="E89" i="1" l="1"/>
  <c r="E19" i="1"/>
  <c r="E18" i="1"/>
  <c r="E23" i="1"/>
  <c r="E17" i="1"/>
  <c r="D87" i="1" l="1"/>
  <c r="D85" i="1" s="1"/>
  <c r="C87" i="1"/>
  <c r="C85" i="1" l="1"/>
  <c r="E92" i="1"/>
  <c r="E88" i="1"/>
  <c r="E40" i="1"/>
  <c r="E42" i="1"/>
  <c r="E10" i="1" l="1"/>
  <c r="E14" i="1"/>
  <c r="E15" i="1"/>
  <c r="E16" i="1"/>
  <c r="E20" i="1"/>
  <c r="E21" i="1"/>
  <c r="E22" i="1"/>
  <c r="E24" i="1"/>
  <c r="E34" i="1"/>
  <c r="E35" i="1"/>
  <c r="E36" i="1"/>
  <c r="E41" i="1"/>
  <c r="E43" i="1"/>
  <c r="E44" i="1"/>
  <c r="E50" i="1"/>
  <c r="E51" i="1"/>
  <c r="E52" i="1"/>
  <c r="E60" i="1"/>
  <c r="E61" i="1"/>
  <c r="E62" i="1"/>
  <c r="E63" i="1"/>
  <c r="E64" i="1"/>
  <c r="E65" i="1"/>
  <c r="E66" i="1"/>
  <c r="E67" i="1"/>
  <c r="E68" i="1"/>
  <c r="E69" i="1"/>
  <c r="E70" i="1"/>
  <c r="E72" i="1"/>
  <c r="E73" i="1"/>
  <c r="E74" i="1"/>
  <c r="E75" i="1"/>
  <c r="E76" i="1"/>
  <c r="E77" i="1"/>
  <c r="E78" i="1"/>
  <c r="E79" i="1"/>
  <c r="E80" i="1"/>
  <c r="E82" i="1"/>
  <c r="E83" i="1"/>
  <c r="E84" i="1"/>
  <c r="E90" i="1"/>
  <c r="E91" i="1"/>
  <c r="D81" i="1" l="1"/>
  <c r="D71" i="1"/>
  <c r="D57" i="1" l="1"/>
  <c r="D7" i="1" s="1"/>
  <c r="E33" i="1"/>
  <c r="E81" i="1"/>
  <c r="E49" i="1"/>
  <c r="E87" i="1" l="1"/>
  <c r="E71" i="1"/>
  <c r="E85" i="1" l="1"/>
  <c r="E59" i="1" l="1"/>
  <c r="E8" i="1" l="1"/>
  <c r="C57" i="1"/>
  <c r="E57" i="1" l="1"/>
  <c r="C7" i="1"/>
  <c r="E7" i="1" s="1"/>
</calcChain>
</file>

<file path=xl/sharedStrings.xml><?xml version="1.0" encoding="utf-8"?>
<sst xmlns="http://schemas.openxmlformats.org/spreadsheetml/2006/main" count="168" uniqueCount="144">
  <si>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</si>
  <si>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</si>
  <si>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</si>
  <si>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</si>
  <si>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</si>
  <si>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</si>
  <si>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2250075180</t>
  </si>
  <si>
    <t>9170051180</t>
  </si>
  <si>
    <t>9170074290</t>
  </si>
  <si>
    <t>9170074670</t>
  </si>
  <si>
    <t>9170075140</t>
  </si>
  <si>
    <t>9170076040</t>
  </si>
  <si>
    <t>Субсидии всего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</si>
  <si>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</si>
  <si>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</si>
  <si>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</si>
  <si>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</si>
  <si>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</si>
  <si>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</si>
  <si>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</si>
  <si>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</si>
  <si>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</si>
  <si>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</si>
  <si>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>0360001510</t>
  </si>
  <si>
    <t>0370075130</t>
  </si>
  <si>
    <t xml:space="preserve">в том числе </t>
  </si>
  <si>
    <t>0520074120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</si>
  <si>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</si>
  <si>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</si>
  <si>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</si>
  <si>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Итого МБТ: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</si>
  <si>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</si>
  <si>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</si>
  <si>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0380006400</t>
  </si>
  <si>
    <t>тел. 8 (39160) 21-1-61</t>
  </si>
  <si>
    <t>0240010480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</si>
  <si>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</si>
  <si>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0810010490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</si>
  <si>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</si>
  <si>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0820010490</t>
  </si>
  <si>
    <t>0230076490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</si>
  <si>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</si>
  <si>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</si>
  <si>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9170051200</t>
  </si>
  <si>
    <t>9170075190</t>
  </si>
  <si>
    <t>Иные межбюджетные трансферты  всего: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</si>
  <si>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</si>
  <si>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0810077450</t>
  </si>
  <si>
    <t>0820077450</t>
  </si>
  <si>
    <t>0510010210</t>
  </si>
  <si>
    <t>1670010210</t>
  </si>
  <si>
    <t>8410010210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</si>
  <si>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</si>
  <si>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2010010210</t>
  </si>
  <si>
    <t>0240010210</t>
  </si>
  <si>
    <t>0250010210</t>
  </si>
  <si>
    <t>0840010210</t>
  </si>
  <si>
    <t>0910010210</t>
  </si>
  <si>
    <t>0920010210</t>
  </si>
  <si>
    <t>(тыс. рублей)</t>
  </si>
  <si>
    <t>ГРБС - Администрация Северо-Енисейского района</t>
  </si>
  <si>
    <t>ГРБС - Управление образования администрации Северо-Енисейского района</t>
  </si>
  <si>
    <t>ГРБС - Отдел социальной защиты населения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</si>
  <si>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</si>
  <si>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ГРБС - Управление образование администрации Северо-Енисейского района</t>
  </si>
  <si>
    <t>ГРБС - Отдел культуры администрации Северо-Енисейского района</t>
  </si>
  <si>
    <t>в том числе :</t>
  </si>
  <si>
    <t>в том числе по: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</si>
  <si>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</si>
  <si>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2110075870</t>
  </si>
  <si>
    <t>0240077440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</si>
  <si>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</si>
  <si>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>0840077450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</si>
  <si>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</si>
  <si>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</si>
  <si>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8410010390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</si>
  <si>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</si>
  <si>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241F255550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</si>
  <si>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</si>
  <si>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</si>
  <si>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08100L5190</t>
  </si>
  <si>
    <t>081A154540</t>
  </si>
  <si>
    <t>Предоставление иных межбюджетных трансфертов бюджетам муниципальных образований края на создание модельных муниципальных библиотек в рамках подпрограммы «Сохранение культурного наследия» государственной программы Красноярского края «Развитие культуры и туризма»</t>
  </si>
  <si>
    <t>0210078400</t>
  </si>
  <si>
    <t>0410075710</t>
  </si>
  <si>
    <t>0820078400</t>
  </si>
  <si>
    <t>2210078400</t>
  </si>
  <si>
    <t>0420075720</t>
  </si>
  <si>
    <t>Субсидия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</si>
  <si>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</si>
  <si>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</si>
  <si>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0240010310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</si>
  <si>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</si>
  <si>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0820010310</t>
  </si>
  <si>
    <t>0830010310</t>
  </si>
  <si>
    <t>0820010480</t>
  </si>
  <si>
    <t>0910074180</t>
  </si>
  <si>
    <t>0910074360</t>
  </si>
  <si>
    <t>Субсидии бюджетам муниципальных районов и городских округов Красноярского края на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</si>
  <si>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</si>
  <si>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2220077410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</si>
  <si>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</si>
  <si>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123R374920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</si>
  <si>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</si>
  <si>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16300L4970</t>
  </si>
  <si>
    <t>0810074880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</si>
  <si>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</si>
  <si>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0920074540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</si>
  <si>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</si>
  <si>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0430075770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</si>
  <si>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</si>
  <si>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</si>
  <si>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</si>
  <si>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</si>
  <si>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</si>
  <si>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</si>
  <si>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</si>
  <si>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</si>
  <si>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</si>
  <si>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</si>
  <si>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</si>
  <si>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</si>
  <si>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</si>
  <si>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</si>
  <si>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</si>
  <si>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</si>
  <si>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</si>
  <si>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</si>
  <si>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</si>
  <si>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</si>
  <si>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к месту отдыха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</si>
  <si>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0460074630</t>
  </si>
  <si>
    <t>Субсидии бюджетам муниципальных образований на организацию (строительство) мест (площадок) накопления отходов потребления и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</si>
  <si>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ГРБС - Финансовое управление администрации Северо-Енисесйского района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</si>
  <si>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</si>
  <si>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0510010380</t>
  </si>
  <si>
    <t>ХХХ0010380</t>
  </si>
  <si>
    <t>ХХХ001038Х</t>
  </si>
  <si>
    <t>Приложение к сведениям об исполнении бюджета  района
по состоянию на 01.10.2019</t>
  </si>
  <si>
    <t>Информация об исполнении субсидий, субвенций и иных межбюджетных трансфертов, 
имеющих целевое назначение по состоянию на 01.10.2019 год</t>
  </si>
  <si>
    <t>Исполнитель: Малинина Светлана Сергеевна</t>
  </si>
  <si>
    <t xml:space="preserve">
</t>
  </si>
  <si>
    <t>И.о. руководителя Финансового управления администрации Северо-Енисейского района</t>
  </si>
  <si>
    <t>Т.А.Новоселова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</si>
</sst>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 applyAlignment="1">
      <alignment wrapText="1"/>
    </xf>
    <xf numFmtId="0" fontId="7" fillId="2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/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left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165" fontId="9" fillId="2" borderId="0" xfId="0" applyNumberFormat="1" applyFont="1" applyFill="1"/>
    <xf numFmtId="165" fontId="1" fillId="2" borderId="0" xfId="0" applyNumberFormat="1" applyFont="1" applyFill="1"/>
    <xf numFmtId="0" fontId="8" fillId="2" borderId="1" xfId="0" applyFont="1" applyFill="1" applyBorder="1" applyAlignment="1">
      <alignment horizontal="left" wrapText="1"/>
    </xf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0" fontId="8" fillId="2" borderId="1" xfId="0" applyFont="1" applyFill="1" applyBorder="1" applyAlignment="1">
      <alignment horizontal="left" wrapText="1"/>
    </xf>
    <xf numFmtId="4" fontId="1" fillId="0" borderId="1" xfId="0" applyNumberFormat="1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165" fontId="1" fillId="0" borderId="0" xfId="0" applyNumberFormat="1" applyFont="1"/>
    <xf numFmtId="0" fontId="8" fillId="2" borderId="1" xfId="0" applyFont="1" applyFill="1" applyBorder="1" applyAlignment="1">
      <alignment horizontal="left" wrapText="1"/>
    </xf>
    <xf numFmtId="165" fontId="9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10" fillId="2" borderId="1" xfId="0" applyNumberFormat="1" applyFont="1" applyFill="1" applyBorder="1" applyAlignment="1" applyProtection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/>
    </xf>
    <xf numFmtId="165" fontId="12" fillId="0" borderId="0" xfId="0" applyNumberFormat="1" applyFont="1" applyAlignment="1">
      <alignment wrapText="1"/>
    </xf>
    <xf numFmtId="4" fontId="12" fillId="0" borderId="0" xfId="0" applyNumberFormat="1" applyFont="1"/>
    <xf numFmtId="0" fontId="12" fillId="0" borderId="0" xfId="0" applyFont="1"/>
    <xf numFmtId="0" fontId="12" fillId="0" borderId="0" xfId="0" applyFont="1" applyBorder="1"/>
    <xf numFmtId="4" fontId="12" fillId="0" borderId="0" xfId="0" applyNumberFormat="1" applyFont="1" applyBorder="1"/>
    <xf numFmtId="0" fontId="11" fillId="2" borderId="4" xfId="0" applyFont="1" applyFill="1" applyBorder="1" applyAlignment="1">
      <alignment wrapText="1"/>
    </xf>
    <xf numFmtId="165" fontId="9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/>
    </xf>
    <xf numFmtId="0" fontId="11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0"/>
  <sheetViews>
    <sheetView tabSelected="1" topLeftCell="A92" workbookViewId="0">
      <selection activeCell="C99" sqref="C99"/>
    </sheetView>
  </sheetViews>
  <sheetFormatPr defaultColWidth="9.140625" defaultRowHeight="15" x14ac:dyDescent="0.25"/>
  <cols>
    <col min="1" max="1" width="15.5703125" style="4" customWidth="1"/>
    <col min="2" max="2" width="106.28515625" style="4" customWidth="1"/>
    <col min="3" max="3" width="17" style="4" customWidth="1"/>
    <col min="4" max="4" width="16" style="4" customWidth="1"/>
    <col min="5" max="5" width="12.42578125" style="4" customWidth="1"/>
    <col min="6" max="6" width="17.42578125" style="1" customWidth="1"/>
    <col min="7" max="7" width="16.5703125" style="1" customWidth="1"/>
    <col min="8" max="8" width="16.140625" style="1" customWidth="1"/>
    <col min="9" max="9" width="12.5703125" style="1" bestFit="1" customWidth="1"/>
    <col min="10" max="10" width="9.140625" style="1"/>
    <col min="11" max="11" width="14.5703125" style="1" customWidth="1"/>
    <col min="12" max="12" width="15.28515625" style="1" customWidth="1"/>
    <col min="13" max="13" width="15.42578125" style="1" customWidth="1"/>
    <col min="14" max="14" width="15.140625" style="1" customWidth="1"/>
    <col min="15" max="16384" width="9.140625" style="1"/>
  </cols>
  <sheetData>
    <row r="1" spans="1:14" ht="34.5" customHeight="1" x14ac:dyDescent="0.25">
      <c r="B1" s="51" t="s">
        <v>138</v>
      </c>
      <c r="C1" s="52"/>
      <c r="D1" s="52"/>
      <c r="E1" s="52"/>
    </row>
    <row r="2" spans="1:14" x14ac:dyDescent="0.25">
      <c r="K2" s="8"/>
      <c r="L2" s="8"/>
      <c r="M2" s="8"/>
      <c r="N2" s="8"/>
    </row>
    <row r="3" spans="1:14" ht="12.75" customHeight="1" x14ac:dyDescent="0.25">
      <c r="A3" s="53" t="s">
        <v>139</v>
      </c>
      <c r="B3" s="53"/>
      <c r="C3" s="53"/>
      <c r="D3" s="53"/>
      <c r="E3" s="53"/>
      <c r="K3" s="8"/>
      <c r="L3" s="9"/>
      <c r="M3" s="9"/>
      <c r="N3" s="8"/>
    </row>
    <row r="4" spans="1:14" x14ac:dyDescent="0.25">
      <c r="A4" s="53"/>
      <c r="B4" s="53"/>
      <c r="C4" s="53"/>
      <c r="D4" s="53"/>
      <c r="E4" s="53"/>
      <c r="G4" s="3"/>
      <c r="H4" s="3"/>
      <c r="K4" s="8"/>
      <c r="L4" s="10"/>
      <c r="M4" s="10"/>
      <c r="N4" s="8"/>
    </row>
    <row r="5" spans="1:14" ht="14.25" customHeight="1" x14ac:dyDescent="0.25">
      <c r="A5" s="11"/>
      <c r="B5" s="11"/>
      <c r="C5" s="11"/>
      <c r="D5" s="11"/>
      <c r="E5" s="12" t="s">
        <v>59</v>
      </c>
      <c r="G5" s="3"/>
      <c r="H5" s="3"/>
      <c r="K5" s="8"/>
      <c r="L5" s="10"/>
      <c r="M5" s="10"/>
      <c r="N5" s="8"/>
    </row>
    <row r="6" spans="1:14" ht="63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2"/>
      <c r="G6" s="3"/>
      <c r="H6" s="3"/>
      <c r="K6" s="8"/>
      <c r="L6" s="10"/>
      <c r="M6" s="10"/>
      <c r="N6" s="8"/>
    </row>
    <row r="7" spans="1:14" ht="15.75" x14ac:dyDescent="0.25">
      <c r="A7" s="58" t="s">
        <v>30</v>
      </c>
      <c r="B7" s="58"/>
      <c r="C7" s="32">
        <f>C8+C57+C85</f>
        <v>753934.27999999991</v>
      </c>
      <c r="D7" s="32">
        <f>D8+D57+D85</f>
        <v>550687.43999999994</v>
      </c>
      <c r="E7" s="14">
        <f>D7/C7*100</f>
        <v>73.041835954189537</v>
      </c>
      <c r="F7" s="21"/>
      <c r="G7" s="21"/>
      <c r="H7" s="3"/>
      <c r="K7" s="8"/>
      <c r="L7" s="10"/>
      <c r="M7" s="10"/>
      <c r="N7" s="8"/>
    </row>
    <row r="8" spans="1:14" ht="15.75" x14ac:dyDescent="0.25">
      <c r="A8" s="54" t="s">
        <v>12</v>
      </c>
      <c r="B8" s="54"/>
      <c r="C8" s="32">
        <f>C11+C13+C33+C39+C49+C10</f>
        <v>346288.29</v>
      </c>
      <c r="D8" s="32">
        <f>D11+D13+D33+D39+D49+D10</f>
        <v>252392.99999999997</v>
      </c>
      <c r="E8" s="14">
        <f t="shared" ref="E8:E50" si="0">D8/C8*100</f>
        <v>72.885225197768023</v>
      </c>
      <c r="F8" s="21"/>
      <c r="G8" s="21"/>
      <c r="H8" s="3"/>
      <c r="K8" s="8"/>
      <c r="L8" s="10"/>
      <c r="M8" s="10"/>
      <c r="N8" s="8"/>
    </row>
    <row r="9" spans="1:14" ht="15.75" x14ac:dyDescent="0.25">
      <c r="A9" s="55" t="s">
        <v>25</v>
      </c>
      <c r="B9" s="55"/>
      <c r="C9" s="33"/>
      <c r="D9" s="33"/>
      <c r="E9" s="19"/>
      <c r="F9" s="21"/>
      <c r="G9" s="3"/>
      <c r="H9" s="3"/>
      <c r="K9" s="8"/>
      <c r="L9" s="10"/>
      <c r="M9" s="10"/>
      <c r="N9" s="8"/>
    </row>
    <row r="10" spans="1:14" ht="78.75" x14ac:dyDescent="0.25">
      <c r="A10" s="26"/>
      <c r="B10" s="26" t="s">
        <v>29</v>
      </c>
      <c r="C10" s="37">
        <v>199999.3</v>
      </c>
      <c r="D10" s="37">
        <v>199999.3</v>
      </c>
      <c r="E10" s="19">
        <f t="shared" si="0"/>
        <v>100</v>
      </c>
      <c r="F10" s="21"/>
      <c r="G10" s="3"/>
      <c r="H10" s="3"/>
      <c r="K10" s="8"/>
      <c r="L10" s="10"/>
      <c r="M10" s="10"/>
      <c r="N10" s="8"/>
    </row>
    <row r="11" spans="1:14" s="44" customFormat="1" ht="15.75" x14ac:dyDescent="0.25">
      <c r="A11" s="56" t="s">
        <v>133</v>
      </c>
      <c r="B11" s="57"/>
      <c r="C11" s="39">
        <f>C12</f>
        <v>206.3</v>
      </c>
      <c r="D11" s="39">
        <f>D12</f>
        <v>0</v>
      </c>
      <c r="E11" s="20">
        <f t="shared" ref="E11" si="1">E12</f>
        <v>0</v>
      </c>
      <c r="F11" s="42"/>
      <c r="G11" s="43"/>
      <c r="H11" s="43"/>
      <c r="K11" s="45"/>
      <c r="L11" s="46"/>
      <c r="M11" s="46"/>
      <c r="N11" s="45"/>
    </row>
    <row r="12" spans="1:14" ht="126" x14ac:dyDescent="0.25">
      <c r="A12" s="13">
        <v>1820010380</v>
      </c>
      <c r="B12" s="36" t="s">
        <v>134</v>
      </c>
      <c r="C12" s="37">
        <v>206.3</v>
      </c>
      <c r="D12" s="37">
        <v>0</v>
      </c>
      <c r="E12" s="19">
        <f t="shared" si="0"/>
        <v>0</v>
      </c>
      <c r="F12" s="21"/>
      <c r="G12" s="3"/>
      <c r="H12" s="3"/>
      <c r="K12" s="8"/>
      <c r="L12" s="10"/>
      <c r="M12" s="10"/>
      <c r="N12" s="8"/>
    </row>
    <row r="13" spans="1:14" ht="15.75" x14ac:dyDescent="0.25">
      <c r="A13" s="54" t="s">
        <v>60</v>
      </c>
      <c r="B13" s="54"/>
      <c r="C13" s="38">
        <f>SUM(C14:C32)</f>
        <v>99427.59599999999</v>
      </c>
      <c r="D13" s="38">
        <f>SUM(D14:D32)</f>
        <v>21347.299999999996</v>
      </c>
      <c r="E13" s="14">
        <f>D13/C13*100</f>
        <v>21.470196262212752</v>
      </c>
      <c r="F13" s="21"/>
      <c r="G13" s="21"/>
      <c r="H13" s="3"/>
      <c r="K13" s="8"/>
      <c r="L13" s="10"/>
      <c r="M13" s="10"/>
      <c r="N13" s="8"/>
    </row>
    <row r="14" spans="1:14" ht="78.75" x14ac:dyDescent="0.25">
      <c r="A14" s="17" t="s">
        <v>83</v>
      </c>
      <c r="B14" s="18" t="s">
        <v>88</v>
      </c>
      <c r="C14" s="37">
        <v>1024.3</v>
      </c>
      <c r="D14" s="37">
        <v>0</v>
      </c>
      <c r="E14" s="19">
        <f t="shared" si="0"/>
        <v>0</v>
      </c>
      <c r="F14" s="2"/>
      <c r="G14" s="3"/>
      <c r="H14" s="3"/>
      <c r="K14" s="8"/>
      <c r="L14" s="10"/>
      <c r="M14" s="10"/>
      <c r="N14" s="8"/>
    </row>
    <row r="15" spans="1:14" ht="141.75" x14ac:dyDescent="0.25">
      <c r="A15" s="17" t="s">
        <v>84</v>
      </c>
      <c r="B15" s="18" t="s">
        <v>89</v>
      </c>
      <c r="C15" s="37">
        <v>7000</v>
      </c>
      <c r="D15" s="37">
        <v>0</v>
      </c>
      <c r="E15" s="19">
        <f t="shared" si="0"/>
        <v>0</v>
      </c>
      <c r="F15" s="2"/>
      <c r="G15" s="3"/>
    </row>
    <row r="16" spans="1:14" ht="78.75" x14ac:dyDescent="0.25">
      <c r="A16" s="17" t="s">
        <v>87</v>
      </c>
      <c r="B16" s="18" t="s">
        <v>90</v>
      </c>
      <c r="C16" s="37">
        <v>41600</v>
      </c>
      <c r="D16" s="37">
        <v>0</v>
      </c>
      <c r="E16" s="19">
        <f t="shared" si="0"/>
        <v>0</v>
      </c>
      <c r="F16" s="2"/>
      <c r="G16" s="3"/>
    </row>
    <row r="17" spans="1:7" ht="63" x14ac:dyDescent="0.25">
      <c r="A17" s="17" t="s">
        <v>49</v>
      </c>
      <c r="B17" s="18" t="s">
        <v>52</v>
      </c>
      <c r="C17" s="37">
        <v>165.024</v>
      </c>
      <c r="D17" s="37">
        <v>136.9</v>
      </c>
      <c r="E17" s="19">
        <f t="shared" si="0"/>
        <v>82.957630405274386</v>
      </c>
      <c r="F17" s="2"/>
      <c r="G17" s="3"/>
    </row>
    <row r="18" spans="1:7" ht="63" x14ac:dyDescent="0.25">
      <c r="A18" s="17" t="s">
        <v>26</v>
      </c>
      <c r="B18" s="18" t="s">
        <v>31</v>
      </c>
      <c r="C18" s="37">
        <v>593.13</v>
      </c>
      <c r="D18" s="37">
        <v>593.1</v>
      </c>
      <c r="E18" s="19">
        <f t="shared" si="0"/>
        <v>99.994942086894952</v>
      </c>
      <c r="F18" s="2"/>
      <c r="G18" s="3"/>
    </row>
    <row r="19" spans="1:7" ht="78.75" x14ac:dyDescent="0.25">
      <c r="A19" s="17" t="s">
        <v>85</v>
      </c>
      <c r="B19" s="18" t="s">
        <v>88</v>
      </c>
      <c r="C19" s="37">
        <v>1262.3</v>
      </c>
      <c r="D19" s="37">
        <v>0</v>
      </c>
      <c r="E19" s="19">
        <f t="shared" si="0"/>
        <v>0</v>
      </c>
      <c r="F19" s="2"/>
      <c r="G19" s="3"/>
    </row>
    <row r="20" spans="1:7" ht="63" x14ac:dyDescent="0.25">
      <c r="A20" s="17" t="s">
        <v>32</v>
      </c>
      <c r="B20" s="18" t="s">
        <v>27</v>
      </c>
      <c r="C20" s="37">
        <v>18960.8</v>
      </c>
      <c r="D20" s="37">
        <v>11730.8</v>
      </c>
      <c r="E20" s="19">
        <f t="shared" si="0"/>
        <v>61.868697523311255</v>
      </c>
      <c r="F20" s="2"/>
      <c r="G20" s="3"/>
    </row>
    <row r="21" spans="1:7" ht="63" x14ac:dyDescent="0.25">
      <c r="A21" s="17" t="s">
        <v>73</v>
      </c>
      <c r="B21" s="18" t="s">
        <v>74</v>
      </c>
      <c r="C21" s="37">
        <v>8303.9</v>
      </c>
      <c r="D21" s="37">
        <v>0</v>
      </c>
      <c r="E21" s="19">
        <f t="shared" si="0"/>
        <v>0</v>
      </c>
      <c r="F21" s="2"/>
      <c r="G21" s="3"/>
    </row>
    <row r="22" spans="1:7" ht="63" x14ac:dyDescent="0.25">
      <c r="A22" s="17" t="s">
        <v>102</v>
      </c>
      <c r="B22" s="18" t="s">
        <v>103</v>
      </c>
      <c r="C22" s="37">
        <v>229.9</v>
      </c>
      <c r="D22" s="37">
        <v>0</v>
      </c>
      <c r="E22" s="19">
        <f t="shared" si="0"/>
        <v>0</v>
      </c>
      <c r="F22" s="2"/>
      <c r="G22" s="3"/>
    </row>
    <row r="23" spans="1:7" ht="63" x14ac:dyDescent="0.25">
      <c r="A23" s="17" t="s">
        <v>104</v>
      </c>
      <c r="B23" s="18" t="s">
        <v>78</v>
      </c>
      <c r="C23" s="37">
        <v>4060.7</v>
      </c>
      <c r="D23" s="37">
        <v>4060.6</v>
      </c>
      <c r="E23" s="19">
        <f t="shared" si="0"/>
        <v>99.997537370404117</v>
      </c>
      <c r="F23" s="2"/>
      <c r="G23" s="3"/>
    </row>
    <row r="24" spans="1:7" ht="63" x14ac:dyDescent="0.25">
      <c r="A24" s="17" t="s">
        <v>50</v>
      </c>
      <c r="B24" s="18" t="s">
        <v>52</v>
      </c>
      <c r="C24" s="37">
        <v>21.521000000000001</v>
      </c>
      <c r="D24" s="37">
        <v>18.2</v>
      </c>
      <c r="E24" s="19">
        <f t="shared" si="0"/>
        <v>84.568560940476729</v>
      </c>
      <c r="F24" s="2"/>
      <c r="G24" s="3"/>
    </row>
    <row r="25" spans="1:7" ht="63" x14ac:dyDescent="0.25">
      <c r="A25" s="17" t="s">
        <v>53</v>
      </c>
      <c r="B25" s="18" t="s">
        <v>52</v>
      </c>
      <c r="C25" s="37">
        <v>621.20000000000005</v>
      </c>
      <c r="D25" s="37">
        <v>485.5</v>
      </c>
      <c r="E25" s="19">
        <f t="shared" si="0"/>
        <v>78.155183515775917</v>
      </c>
      <c r="F25" s="2"/>
      <c r="G25" s="3"/>
    </row>
    <row r="26" spans="1:7" ht="78.75" x14ac:dyDescent="0.25">
      <c r="A26" s="17" t="s">
        <v>86</v>
      </c>
      <c r="B26" s="18" t="s">
        <v>88</v>
      </c>
      <c r="C26" s="37">
        <v>7500</v>
      </c>
      <c r="D26" s="37">
        <v>0</v>
      </c>
      <c r="E26" s="19">
        <f t="shared" si="0"/>
        <v>0</v>
      </c>
      <c r="F26" s="2"/>
      <c r="G26" s="3"/>
    </row>
    <row r="27" spans="1:7" ht="94.5" x14ac:dyDescent="0.25">
      <c r="A27" s="17" t="s">
        <v>100</v>
      </c>
      <c r="B27" s="18" t="s">
        <v>101</v>
      </c>
      <c r="C27" s="37">
        <v>1127.81</v>
      </c>
      <c r="D27" s="37">
        <v>457.8</v>
      </c>
      <c r="E27" s="19">
        <f t="shared" si="0"/>
        <v>40.591943678456481</v>
      </c>
      <c r="F27" s="2"/>
      <c r="G27" s="3"/>
    </row>
    <row r="28" spans="1:7" ht="63" x14ac:dyDescent="0.25">
      <c r="A28" s="17" t="s">
        <v>77</v>
      </c>
      <c r="B28" s="18" t="s">
        <v>79</v>
      </c>
      <c r="C28" s="37">
        <v>3150.6</v>
      </c>
      <c r="D28" s="37">
        <v>3150.6</v>
      </c>
      <c r="E28" s="19">
        <f t="shared" si="0"/>
        <v>100</v>
      </c>
      <c r="F28" s="2"/>
      <c r="G28" s="3"/>
    </row>
    <row r="29" spans="1:7" ht="63" x14ac:dyDescent="0.25">
      <c r="A29" s="17" t="s">
        <v>51</v>
      </c>
      <c r="B29" s="18" t="s">
        <v>52</v>
      </c>
      <c r="C29" s="37">
        <v>859.71100000000001</v>
      </c>
      <c r="D29" s="37">
        <v>713.8</v>
      </c>
      <c r="E29" s="19">
        <f t="shared" si="0"/>
        <v>83.02790123657833</v>
      </c>
      <c r="F29" s="2"/>
      <c r="G29" s="3"/>
    </row>
    <row r="30" spans="1:7" ht="47.25" x14ac:dyDescent="0.25">
      <c r="A30" s="17" t="s">
        <v>75</v>
      </c>
      <c r="B30" s="18" t="s">
        <v>76</v>
      </c>
      <c r="C30" s="37">
        <v>1309.5999999999999</v>
      </c>
      <c r="D30" s="37">
        <v>0</v>
      </c>
      <c r="E30" s="19">
        <f t="shared" ref="E30:E32" si="2">D30/C30*100</f>
        <v>0</v>
      </c>
      <c r="F30" s="2"/>
      <c r="G30" s="3"/>
    </row>
    <row r="31" spans="1:7" ht="63" x14ac:dyDescent="0.25">
      <c r="A31" s="17" t="s">
        <v>131</v>
      </c>
      <c r="B31" s="18" t="s">
        <v>132</v>
      </c>
      <c r="C31" s="37">
        <v>448.5</v>
      </c>
      <c r="D31" s="37">
        <v>0</v>
      </c>
      <c r="E31" s="19">
        <f t="shared" si="2"/>
        <v>0</v>
      </c>
      <c r="F31" s="2"/>
      <c r="G31" s="3"/>
    </row>
    <row r="32" spans="1:7" ht="126" x14ac:dyDescent="0.25">
      <c r="A32" s="17" t="s">
        <v>135</v>
      </c>
      <c r="B32" s="18" t="s">
        <v>134</v>
      </c>
      <c r="C32" s="37">
        <v>1188.5999999999999</v>
      </c>
      <c r="D32" s="37">
        <v>0</v>
      </c>
      <c r="E32" s="19">
        <f t="shared" si="2"/>
        <v>0</v>
      </c>
      <c r="F32" s="2"/>
      <c r="G32" s="3"/>
    </row>
    <row r="33" spans="1:8" ht="15.75" x14ac:dyDescent="0.25">
      <c r="A33" s="54" t="s">
        <v>61</v>
      </c>
      <c r="B33" s="54"/>
      <c r="C33" s="38">
        <f>SUM(C34:C38)</f>
        <v>20007.469999999998</v>
      </c>
      <c r="D33" s="38">
        <f>SUM(D34:D38)</f>
        <v>15710.3</v>
      </c>
      <c r="E33" s="14">
        <f t="shared" si="0"/>
        <v>78.522171968769669</v>
      </c>
      <c r="F33" s="29"/>
      <c r="G33" s="29"/>
      <c r="H33" s="21"/>
    </row>
    <row r="34" spans="1:8" ht="63" x14ac:dyDescent="0.25">
      <c r="A34" s="17" t="s">
        <v>54</v>
      </c>
      <c r="B34" s="18" t="s">
        <v>52</v>
      </c>
      <c r="C34" s="37">
        <v>15201.52</v>
      </c>
      <c r="D34" s="37">
        <v>13015.4</v>
      </c>
      <c r="E34" s="19">
        <f t="shared" si="0"/>
        <v>85.619069671980156</v>
      </c>
      <c r="F34" s="29"/>
      <c r="G34" s="29"/>
      <c r="H34" s="21"/>
    </row>
    <row r="35" spans="1:8" ht="63" x14ac:dyDescent="0.25">
      <c r="A35" s="17" t="s">
        <v>91</v>
      </c>
      <c r="B35" s="18" t="s">
        <v>92</v>
      </c>
      <c r="C35" s="37">
        <v>234.23</v>
      </c>
      <c r="D35" s="37">
        <v>156.1</v>
      </c>
      <c r="E35" s="19">
        <f t="shared" si="0"/>
        <v>66.643897024292357</v>
      </c>
      <c r="F35" s="2"/>
    </row>
    <row r="36" spans="1:8" ht="94.5" x14ac:dyDescent="0.25">
      <c r="A36" s="17" t="s">
        <v>35</v>
      </c>
      <c r="B36" s="18" t="s">
        <v>36</v>
      </c>
      <c r="C36" s="37">
        <v>4168.1000000000004</v>
      </c>
      <c r="D36" s="37">
        <v>2394.3000000000002</v>
      </c>
      <c r="E36" s="19">
        <f t="shared" si="0"/>
        <v>57.443439456826852</v>
      </c>
      <c r="F36" s="2"/>
    </row>
    <row r="37" spans="1:8" ht="63" x14ac:dyDescent="0.25">
      <c r="A37" s="17" t="s">
        <v>55</v>
      </c>
      <c r="B37" s="18" t="s">
        <v>52</v>
      </c>
      <c r="C37" s="37">
        <v>144.52000000000001</v>
      </c>
      <c r="D37" s="37">
        <v>144.5</v>
      </c>
      <c r="E37" s="19">
        <f t="shared" si="0"/>
        <v>99.986161084970931</v>
      </c>
      <c r="F37" s="2"/>
    </row>
    <row r="38" spans="1:8" ht="126" x14ac:dyDescent="0.25">
      <c r="A38" s="17" t="s">
        <v>137</v>
      </c>
      <c r="B38" s="18" t="s">
        <v>134</v>
      </c>
      <c r="C38" s="37">
        <v>259.10000000000002</v>
      </c>
      <c r="D38" s="37">
        <v>0</v>
      </c>
      <c r="E38" s="19"/>
      <c r="F38" s="2"/>
    </row>
    <row r="39" spans="1:8" ht="15.75" x14ac:dyDescent="0.25">
      <c r="A39" s="54" t="s">
        <v>65</v>
      </c>
      <c r="B39" s="54"/>
      <c r="C39" s="38">
        <f>SUM(C40:C48)</f>
        <v>24647.083999999999</v>
      </c>
      <c r="D39" s="38">
        <f>SUM(D40:D48)</f>
        <v>14067.6</v>
      </c>
      <c r="E39" s="14">
        <f>D39/C39*100</f>
        <v>57.07612308214636</v>
      </c>
      <c r="F39" s="29"/>
      <c r="G39" s="29"/>
      <c r="H39" s="4"/>
    </row>
    <row r="40" spans="1:8" ht="47.25" x14ac:dyDescent="0.25">
      <c r="A40" s="17" t="s">
        <v>37</v>
      </c>
      <c r="B40" s="18" t="s">
        <v>38</v>
      </c>
      <c r="C40" s="37">
        <v>5068.2120000000004</v>
      </c>
      <c r="D40" s="37">
        <v>3157.6</v>
      </c>
      <c r="E40" s="19">
        <f t="shared" si="0"/>
        <v>62.302050506174552</v>
      </c>
      <c r="F40" s="23"/>
    </row>
    <row r="41" spans="1:8" ht="63" x14ac:dyDescent="0.25">
      <c r="A41" s="17" t="s">
        <v>105</v>
      </c>
      <c r="B41" s="18" t="s">
        <v>68</v>
      </c>
      <c r="C41" s="37">
        <v>106.7</v>
      </c>
      <c r="D41" s="37">
        <v>106.7</v>
      </c>
      <c r="E41" s="19">
        <f t="shared" si="0"/>
        <v>100</v>
      </c>
      <c r="F41" s="23"/>
    </row>
    <row r="42" spans="1:8" ht="47.25" x14ac:dyDescent="0.25">
      <c r="A42" s="17" t="s">
        <v>80</v>
      </c>
      <c r="B42" s="34" t="s">
        <v>106</v>
      </c>
      <c r="C42" s="37">
        <v>24.4</v>
      </c>
      <c r="D42" s="37">
        <v>24.4</v>
      </c>
      <c r="E42" s="19">
        <f t="shared" si="0"/>
        <v>100</v>
      </c>
      <c r="F42" s="2"/>
    </row>
    <row r="43" spans="1:8" ht="63" x14ac:dyDescent="0.25">
      <c r="A43" s="17" t="s">
        <v>93</v>
      </c>
      <c r="B43" s="18" t="s">
        <v>92</v>
      </c>
      <c r="C43" s="37">
        <v>48.03</v>
      </c>
      <c r="D43" s="37">
        <v>27</v>
      </c>
      <c r="E43" s="19">
        <f t="shared" si="0"/>
        <v>56.214865708931917</v>
      </c>
      <c r="F43" s="2"/>
    </row>
    <row r="44" spans="1:8" ht="94.5" x14ac:dyDescent="0.25">
      <c r="A44" s="17" t="s">
        <v>95</v>
      </c>
      <c r="B44" s="18" t="s">
        <v>36</v>
      </c>
      <c r="C44" s="37">
        <v>897.34199999999998</v>
      </c>
      <c r="D44" s="37">
        <v>448.8</v>
      </c>
      <c r="E44" s="19">
        <f t="shared" si="0"/>
        <v>50.014375789832641</v>
      </c>
      <c r="F44" s="2"/>
    </row>
    <row r="45" spans="1:8" ht="69" customHeight="1" x14ac:dyDescent="0.25">
      <c r="A45" s="17" t="s">
        <v>39</v>
      </c>
      <c r="B45" s="18" t="s">
        <v>38</v>
      </c>
      <c r="C45" s="37">
        <v>16589.599999999999</v>
      </c>
      <c r="D45" s="37">
        <v>8783.9</v>
      </c>
      <c r="E45" s="19">
        <f t="shared" si="0"/>
        <v>52.948232627670357</v>
      </c>
      <c r="F45" s="2"/>
    </row>
    <row r="46" spans="1:8" ht="69" customHeight="1" x14ac:dyDescent="0.25">
      <c r="A46" s="17" t="s">
        <v>94</v>
      </c>
      <c r="B46" s="18" t="s">
        <v>92</v>
      </c>
      <c r="C46" s="37">
        <v>30</v>
      </c>
      <c r="D46" s="37">
        <v>25</v>
      </c>
      <c r="E46" s="19">
        <f t="shared" si="0"/>
        <v>83.333333333333343</v>
      </c>
      <c r="F46" s="2"/>
    </row>
    <row r="47" spans="1:8" ht="63" x14ac:dyDescent="0.25">
      <c r="A47" s="17" t="s">
        <v>56</v>
      </c>
      <c r="B47" s="18" t="s">
        <v>52</v>
      </c>
      <c r="C47" s="37">
        <v>1784.8</v>
      </c>
      <c r="D47" s="37">
        <v>1494.2</v>
      </c>
      <c r="E47" s="19">
        <f t="shared" si="0"/>
        <v>83.718063648588085</v>
      </c>
      <c r="F47" s="2"/>
    </row>
    <row r="48" spans="1:8" ht="126" x14ac:dyDescent="0.25">
      <c r="A48" s="17" t="s">
        <v>136</v>
      </c>
      <c r="B48" s="18" t="s">
        <v>134</v>
      </c>
      <c r="C48" s="37">
        <v>98</v>
      </c>
      <c r="D48" s="37">
        <v>0</v>
      </c>
      <c r="E48" s="19">
        <f t="shared" si="0"/>
        <v>0</v>
      </c>
      <c r="F48" s="2"/>
    </row>
    <row r="49" spans="1:8" ht="15.75" x14ac:dyDescent="0.25">
      <c r="A49" s="54" t="s">
        <v>63</v>
      </c>
      <c r="B49" s="54"/>
      <c r="C49" s="39">
        <f>SUM(C50:C56)</f>
        <v>2000.54</v>
      </c>
      <c r="D49" s="39">
        <f>SUM(D50:D56)</f>
        <v>1268.5</v>
      </c>
      <c r="E49" s="14">
        <f t="shared" si="0"/>
        <v>63.407879872434449</v>
      </c>
      <c r="F49" s="28"/>
    </row>
    <row r="50" spans="1:8" ht="63" x14ac:dyDescent="0.25">
      <c r="A50" s="17" t="s">
        <v>57</v>
      </c>
      <c r="B50" s="18" t="s">
        <v>52</v>
      </c>
      <c r="C50" s="37">
        <v>758.5</v>
      </c>
      <c r="D50" s="37">
        <v>639.4</v>
      </c>
      <c r="E50" s="19">
        <f t="shared" si="0"/>
        <v>84.297956493078445</v>
      </c>
      <c r="F50" s="28"/>
    </row>
    <row r="51" spans="1:8" ht="63" x14ac:dyDescent="0.25">
      <c r="A51" s="17" t="s">
        <v>96</v>
      </c>
      <c r="B51" s="18" t="s">
        <v>98</v>
      </c>
      <c r="C51" s="37">
        <v>500</v>
      </c>
      <c r="D51" s="37">
        <v>402.3</v>
      </c>
      <c r="E51" s="19">
        <f t="shared" ref="E51:E91" si="3">D51/C51*100</f>
        <v>80.459999999999994</v>
      </c>
      <c r="F51" s="2"/>
    </row>
    <row r="52" spans="1:8" ht="94.5" x14ac:dyDescent="0.25">
      <c r="A52" s="17" t="s">
        <v>97</v>
      </c>
      <c r="B52" s="18" t="s">
        <v>99</v>
      </c>
      <c r="C52" s="37">
        <v>16.7</v>
      </c>
      <c r="D52" s="37">
        <v>0</v>
      </c>
      <c r="E52" s="19">
        <f t="shared" si="3"/>
        <v>0</v>
      </c>
      <c r="F52" s="2"/>
    </row>
    <row r="53" spans="1:8" ht="63" x14ac:dyDescent="0.25">
      <c r="A53" s="17" t="s">
        <v>58</v>
      </c>
      <c r="B53" s="18" t="s">
        <v>52</v>
      </c>
      <c r="C53" s="37">
        <v>105</v>
      </c>
      <c r="D53" s="37">
        <v>93.3</v>
      </c>
      <c r="E53" s="19">
        <f t="shared" si="3"/>
        <v>88.857142857142861</v>
      </c>
      <c r="F53" s="2"/>
    </row>
    <row r="54" spans="1:8" ht="63" x14ac:dyDescent="0.25">
      <c r="A54" s="17" t="s">
        <v>107</v>
      </c>
      <c r="B54" s="18" t="s">
        <v>108</v>
      </c>
      <c r="C54" s="37">
        <v>86.5</v>
      </c>
      <c r="D54" s="37">
        <v>0</v>
      </c>
      <c r="E54" s="19">
        <f t="shared" si="3"/>
        <v>0</v>
      </c>
      <c r="F54" s="2"/>
    </row>
    <row r="55" spans="1:8" ht="47.25" x14ac:dyDescent="0.25">
      <c r="A55" s="17" t="s">
        <v>13</v>
      </c>
      <c r="B55" s="34" t="s">
        <v>28</v>
      </c>
      <c r="C55" s="37">
        <v>267.2</v>
      </c>
      <c r="D55" s="37">
        <v>133.5</v>
      </c>
      <c r="E55" s="19">
        <f t="shared" si="3"/>
        <v>49.962574850299404</v>
      </c>
      <c r="F55" s="2"/>
    </row>
    <row r="56" spans="1:8" ht="126" x14ac:dyDescent="0.25">
      <c r="A56" s="17" t="s">
        <v>136</v>
      </c>
      <c r="B56" s="34" t="s">
        <v>134</v>
      </c>
      <c r="C56" s="37">
        <v>266.64</v>
      </c>
      <c r="D56" s="37">
        <v>0</v>
      </c>
      <c r="E56" s="19">
        <f t="shared" si="3"/>
        <v>0</v>
      </c>
      <c r="F56" s="2"/>
    </row>
    <row r="57" spans="1:8" ht="15.75" x14ac:dyDescent="0.25">
      <c r="A57" s="54" t="s">
        <v>14</v>
      </c>
      <c r="B57" s="54"/>
      <c r="C57" s="38">
        <f>C59+C71+C81</f>
        <v>398191.38999999996</v>
      </c>
      <c r="D57" s="38">
        <f>D59+D71+D81</f>
        <v>288839.83999999997</v>
      </c>
      <c r="E57" s="14">
        <f t="shared" si="3"/>
        <v>72.537942118738428</v>
      </c>
      <c r="F57" s="6"/>
    </row>
    <row r="58" spans="1:8" ht="15.75" x14ac:dyDescent="0.25">
      <c r="A58" s="55" t="s">
        <v>66</v>
      </c>
      <c r="B58" s="55"/>
      <c r="C58" s="40"/>
      <c r="D58" s="40"/>
      <c r="E58" s="19"/>
      <c r="F58" s="2"/>
      <c r="G58" s="3"/>
    </row>
    <row r="59" spans="1:8" ht="15.75" x14ac:dyDescent="0.25">
      <c r="A59" s="54" t="s">
        <v>60</v>
      </c>
      <c r="B59" s="54"/>
      <c r="C59" s="38">
        <f>SUM(C60:C70)</f>
        <v>108129.26000000001</v>
      </c>
      <c r="D59" s="38">
        <f>SUM(D60:D70)</f>
        <v>99359.599999999991</v>
      </c>
      <c r="E59" s="14">
        <f t="shared" si="3"/>
        <v>91.889651330268961</v>
      </c>
      <c r="F59" s="27"/>
      <c r="G59" s="27"/>
      <c r="H59" s="22"/>
    </row>
    <row r="60" spans="1:8" ht="110.25" x14ac:dyDescent="0.25">
      <c r="A60" s="17" t="s">
        <v>109</v>
      </c>
      <c r="B60" s="18" t="s">
        <v>110</v>
      </c>
      <c r="C60" s="37">
        <v>5094.3</v>
      </c>
      <c r="D60" s="37">
        <v>3525.9</v>
      </c>
      <c r="E60" s="19">
        <f t="shared" si="3"/>
        <v>69.212649431717793</v>
      </c>
      <c r="F60" s="2"/>
    </row>
    <row r="61" spans="1:8" ht="78.75" x14ac:dyDescent="0.25">
      <c r="A61" s="17" t="s">
        <v>5</v>
      </c>
      <c r="B61" s="18" t="s">
        <v>111</v>
      </c>
      <c r="C61" s="37">
        <v>96520.6</v>
      </c>
      <c r="D61" s="37">
        <v>91000</v>
      </c>
      <c r="E61" s="19">
        <f t="shared" si="3"/>
        <v>94.28039195777896</v>
      </c>
    </row>
    <row r="62" spans="1:8" ht="94.5" x14ac:dyDescent="0.25">
      <c r="A62" s="17" t="s">
        <v>69</v>
      </c>
      <c r="B62" s="18" t="s">
        <v>112</v>
      </c>
      <c r="C62" s="37">
        <v>3007.54</v>
      </c>
      <c r="D62" s="37">
        <v>3007.5</v>
      </c>
      <c r="E62" s="19">
        <f t="shared" si="3"/>
        <v>99.99867000937644</v>
      </c>
    </row>
    <row r="63" spans="1:8" ht="94.5" x14ac:dyDescent="0.25">
      <c r="A63" s="17" t="s">
        <v>6</v>
      </c>
      <c r="B63" s="18" t="s">
        <v>113</v>
      </c>
      <c r="C63" s="37">
        <v>701.42</v>
      </c>
      <c r="D63" s="37">
        <v>0</v>
      </c>
      <c r="E63" s="19">
        <f t="shared" si="3"/>
        <v>0</v>
      </c>
    </row>
    <row r="64" spans="1:8" ht="47.25" x14ac:dyDescent="0.25">
      <c r="A64" s="17" t="s">
        <v>7</v>
      </c>
      <c r="B64" s="34" t="s">
        <v>42</v>
      </c>
      <c r="C64" s="37">
        <v>542.4</v>
      </c>
      <c r="D64" s="37">
        <v>362.8</v>
      </c>
      <c r="E64" s="19">
        <f t="shared" si="3"/>
        <v>66.887905604719762</v>
      </c>
    </row>
    <row r="65" spans="1:7" ht="47.25" x14ac:dyDescent="0.25">
      <c r="A65" s="17" t="s">
        <v>43</v>
      </c>
      <c r="B65" s="34" t="s">
        <v>114</v>
      </c>
      <c r="C65" s="37">
        <v>8.6</v>
      </c>
      <c r="D65" s="37">
        <v>8.6</v>
      </c>
      <c r="E65" s="19">
        <f t="shared" si="3"/>
        <v>100</v>
      </c>
    </row>
    <row r="66" spans="1:7" ht="78.75" x14ac:dyDescent="0.25">
      <c r="A66" s="17" t="s">
        <v>8</v>
      </c>
      <c r="B66" s="18" t="s">
        <v>115</v>
      </c>
      <c r="C66" s="37">
        <v>31.1</v>
      </c>
      <c r="D66" s="37">
        <v>14.4</v>
      </c>
      <c r="E66" s="19">
        <f t="shared" si="3"/>
        <v>46.30225080385852</v>
      </c>
    </row>
    <row r="67" spans="1:7" ht="94.5" x14ac:dyDescent="0.25">
      <c r="A67" s="17" t="s">
        <v>9</v>
      </c>
      <c r="B67" s="18" t="s">
        <v>116</v>
      </c>
      <c r="C67" s="37">
        <v>834.8</v>
      </c>
      <c r="D67" s="37">
        <v>547.4</v>
      </c>
      <c r="E67" s="19">
        <f t="shared" si="3"/>
        <v>65.572592237661723</v>
      </c>
    </row>
    <row r="68" spans="1:7" ht="47.25" x14ac:dyDescent="0.25">
      <c r="A68" s="17" t="s">
        <v>10</v>
      </c>
      <c r="B68" s="18" t="s">
        <v>117</v>
      </c>
      <c r="C68" s="37">
        <v>103.4</v>
      </c>
      <c r="D68" s="37">
        <v>51.1</v>
      </c>
      <c r="E68" s="19">
        <f t="shared" si="3"/>
        <v>49.419729206963247</v>
      </c>
    </row>
    <row r="69" spans="1:7" ht="63" x14ac:dyDescent="0.25">
      <c r="A69" s="17" t="s">
        <v>44</v>
      </c>
      <c r="B69" s="18" t="s">
        <v>118</v>
      </c>
      <c r="C69" s="37">
        <v>456.5</v>
      </c>
      <c r="D69" s="37">
        <v>285.5</v>
      </c>
      <c r="E69" s="19">
        <f t="shared" si="3"/>
        <v>62.541073384446875</v>
      </c>
    </row>
    <row r="70" spans="1:7" ht="63" x14ac:dyDescent="0.25">
      <c r="A70" s="17" t="s">
        <v>11</v>
      </c>
      <c r="B70" s="18" t="s">
        <v>119</v>
      </c>
      <c r="C70" s="37">
        <v>828.6</v>
      </c>
      <c r="D70" s="37">
        <v>556.4</v>
      </c>
      <c r="E70" s="19">
        <f t="shared" si="3"/>
        <v>67.149408641081337</v>
      </c>
    </row>
    <row r="71" spans="1:7" ht="15.75" x14ac:dyDescent="0.25">
      <c r="A71" s="54" t="s">
        <v>61</v>
      </c>
      <c r="B71" s="54"/>
      <c r="C71" s="41">
        <f>SUM(C72:C80)</f>
        <v>249160.69999999998</v>
      </c>
      <c r="D71" s="41">
        <f>SUM(D72:D80)</f>
        <v>159757.24</v>
      </c>
      <c r="E71" s="14">
        <f t="shared" si="3"/>
        <v>64.118153464812067</v>
      </c>
      <c r="G71" s="35"/>
    </row>
    <row r="72" spans="1:7" ht="83.25" customHeight="1" x14ac:dyDescent="0.25">
      <c r="A72" s="17" t="s">
        <v>15</v>
      </c>
      <c r="B72" s="18" t="s">
        <v>120</v>
      </c>
      <c r="C72" s="37">
        <v>5528.6</v>
      </c>
      <c r="D72" s="37">
        <v>2564.4</v>
      </c>
      <c r="E72" s="19">
        <f t="shared" si="3"/>
        <v>46.384256412111561</v>
      </c>
    </row>
    <row r="73" spans="1:7" ht="48" customHeight="1" x14ac:dyDescent="0.25">
      <c r="A73" s="17" t="s">
        <v>40</v>
      </c>
      <c r="B73" s="18" t="s">
        <v>41</v>
      </c>
      <c r="C73" s="37">
        <v>3197.8</v>
      </c>
      <c r="D73" s="37">
        <v>3197.8</v>
      </c>
      <c r="E73" s="19">
        <f t="shared" si="3"/>
        <v>100</v>
      </c>
    </row>
    <row r="74" spans="1:7" ht="147" customHeight="1" x14ac:dyDescent="0.25">
      <c r="A74" s="17" t="s">
        <v>16</v>
      </c>
      <c r="B74" s="18" t="s">
        <v>121</v>
      </c>
      <c r="C74" s="37">
        <v>31207.8</v>
      </c>
      <c r="D74" s="37">
        <v>20733.900000000001</v>
      </c>
      <c r="E74" s="19">
        <f t="shared" si="3"/>
        <v>66.438198142772009</v>
      </c>
    </row>
    <row r="75" spans="1:7" ht="157.5" x14ac:dyDescent="0.25">
      <c r="A75" s="17" t="s">
        <v>17</v>
      </c>
      <c r="B75" s="18" t="s">
        <v>122</v>
      </c>
      <c r="C75" s="37">
        <v>28034.6</v>
      </c>
      <c r="D75" s="37">
        <v>17480.2</v>
      </c>
      <c r="E75" s="19">
        <f t="shared" si="3"/>
        <v>62.352236165310018</v>
      </c>
    </row>
    <row r="76" spans="1:7" ht="126" x14ac:dyDescent="0.25">
      <c r="A76" s="17" t="s">
        <v>18</v>
      </c>
      <c r="B76" s="18" t="s">
        <v>123</v>
      </c>
      <c r="C76" s="37">
        <v>165.8</v>
      </c>
      <c r="D76" s="37">
        <v>99.5</v>
      </c>
      <c r="E76" s="19">
        <f t="shared" si="3"/>
        <v>60.012062726176104</v>
      </c>
    </row>
    <row r="77" spans="1:7" ht="78.75" x14ac:dyDescent="0.25">
      <c r="A77" s="17" t="s">
        <v>19</v>
      </c>
      <c r="B77" s="18" t="s">
        <v>124</v>
      </c>
      <c r="C77" s="37">
        <v>1854.2</v>
      </c>
      <c r="D77" s="37">
        <v>1207.8</v>
      </c>
      <c r="E77" s="19">
        <f t="shared" si="3"/>
        <v>65.138604249811237</v>
      </c>
    </row>
    <row r="78" spans="1:7" ht="157.5" x14ac:dyDescent="0.25">
      <c r="A78" s="17" t="s">
        <v>20</v>
      </c>
      <c r="B78" s="18" t="s">
        <v>125</v>
      </c>
      <c r="C78" s="37">
        <v>123259.7</v>
      </c>
      <c r="D78" s="37">
        <v>76694.7</v>
      </c>
      <c r="E78" s="19">
        <f t="shared" si="3"/>
        <v>62.222040131527166</v>
      </c>
    </row>
    <row r="79" spans="1:7" ht="143.25" customHeight="1" x14ac:dyDescent="0.25">
      <c r="A79" s="17" t="s">
        <v>21</v>
      </c>
      <c r="B79" s="18" t="s">
        <v>126</v>
      </c>
      <c r="C79" s="37">
        <v>53404.4</v>
      </c>
      <c r="D79" s="37">
        <v>36520.699999999997</v>
      </c>
      <c r="E79" s="19">
        <f t="shared" si="3"/>
        <v>68.385189235343901</v>
      </c>
    </row>
    <row r="80" spans="1:7" ht="78.75" x14ac:dyDescent="0.25">
      <c r="A80" s="17" t="s">
        <v>22</v>
      </c>
      <c r="B80" s="18" t="s">
        <v>127</v>
      </c>
      <c r="C80" s="37">
        <v>2507.8000000000002</v>
      </c>
      <c r="D80" s="37">
        <v>1258.24</v>
      </c>
      <c r="E80" s="19">
        <f t="shared" si="3"/>
        <v>50.173060052635776</v>
      </c>
    </row>
    <row r="81" spans="1:7" ht="15.75" x14ac:dyDescent="0.25">
      <c r="A81" s="54" t="s">
        <v>62</v>
      </c>
      <c r="B81" s="54"/>
      <c r="C81" s="41">
        <f>SUM(C82:C84)</f>
        <v>40901.43</v>
      </c>
      <c r="D81" s="41">
        <f>SUM(D82:D84)</f>
        <v>29723</v>
      </c>
      <c r="E81" s="14">
        <f t="shared" si="3"/>
        <v>72.669830859214457</v>
      </c>
    </row>
    <row r="82" spans="1:7" ht="78.75" x14ac:dyDescent="0.25">
      <c r="A82" s="17" t="s">
        <v>23</v>
      </c>
      <c r="B82" s="18" t="s">
        <v>128</v>
      </c>
      <c r="C82" s="37">
        <v>32747.5</v>
      </c>
      <c r="D82" s="37">
        <v>23974.5</v>
      </c>
      <c r="E82" s="19">
        <f t="shared" si="3"/>
        <v>73.210168715169104</v>
      </c>
    </row>
    <row r="83" spans="1:7" ht="78.75" x14ac:dyDescent="0.25">
      <c r="A83" s="17" t="s">
        <v>24</v>
      </c>
      <c r="B83" s="18" t="s">
        <v>129</v>
      </c>
      <c r="C83" s="37">
        <v>7865.93</v>
      </c>
      <c r="D83" s="37">
        <v>5502.4</v>
      </c>
      <c r="E83" s="19">
        <f t="shared" si="3"/>
        <v>69.952313331036493</v>
      </c>
    </row>
    <row r="84" spans="1:7" ht="67.5" customHeight="1" x14ac:dyDescent="0.25">
      <c r="A84" s="17" t="s">
        <v>33</v>
      </c>
      <c r="B84" s="18" t="s">
        <v>130</v>
      </c>
      <c r="C84" s="37">
        <v>288</v>
      </c>
      <c r="D84" s="37">
        <v>246.1</v>
      </c>
      <c r="E84" s="19">
        <f t="shared" si="3"/>
        <v>85.451388888888886</v>
      </c>
    </row>
    <row r="85" spans="1:7" ht="15.75" x14ac:dyDescent="0.25">
      <c r="A85" s="54" t="s">
        <v>45</v>
      </c>
      <c r="B85" s="54"/>
      <c r="C85" s="39">
        <f>C89+C87</f>
        <v>9454.6</v>
      </c>
      <c r="D85" s="39">
        <f>D89+D87</f>
        <v>9454.6</v>
      </c>
      <c r="E85" s="14">
        <f t="shared" si="3"/>
        <v>100</v>
      </c>
    </row>
    <row r="86" spans="1:7" ht="15.75" x14ac:dyDescent="0.25">
      <c r="A86" s="55" t="s">
        <v>67</v>
      </c>
      <c r="B86" s="55"/>
      <c r="C86" s="37"/>
      <c r="D86" s="37"/>
      <c r="E86" s="19"/>
    </row>
    <row r="87" spans="1:7" ht="15.75" x14ac:dyDescent="0.25">
      <c r="A87" s="54" t="s">
        <v>64</v>
      </c>
      <c r="B87" s="54"/>
      <c r="C87" s="39">
        <f>C88</f>
        <v>2902.6</v>
      </c>
      <c r="D87" s="39">
        <f>D88</f>
        <v>2902.6</v>
      </c>
      <c r="E87" s="14">
        <f t="shared" si="3"/>
        <v>100</v>
      </c>
    </row>
    <row r="88" spans="1:7" ht="94.5" x14ac:dyDescent="0.25">
      <c r="A88" s="15" t="s">
        <v>70</v>
      </c>
      <c r="B88" s="30" t="s">
        <v>71</v>
      </c>
      <c r="C88" s="37">
        <v>2902.6</v>
      </c>
      <c r="D88" s="37">
        <v>2902.6</v>
      </c>
      <c r="E88" s="19">
        <f t="shared" si="3"/>
        <v>100</v>
      </c>
    </row>
    <row r="89" spans="1:7" ht="15.75" x14ac:dyDescent="0.25">
      <c r="A89" s="54" t="s">
        <v>65</v>
      </c>
      <c r="B89" s="54"/>
      <c r="C89" s="39">
        <f>C90+C91+C92+C93</f>
        <v>6552</v>
      </c>
      <c r="D89" s="39">
        <f t="shared" ref="D89" si="4">D90+D91+D92+D93</f>
        <v>6552</v>
      </c>
      <c r="E89" s="14">
        <f t="shared" si="3"/>
        <v>100</v>
      </c>
    </row>
    <row r="90" spans="1:7" ht="63" x14ac:dyDescent="0.25">
      <c r="A90" s="17" t="s">
        <v>47</v>
      </c>
      <c r="B90" s="18" t="s">
        <v>46</v>
      </c>
      <c r="C90" s="37">
        <v>1403.4</v>
      </c>
      <c r="D90" s="37">
        <v>1403.4</v>
      </c>
      <c r="E90" s="19">
        <f t="shared" si="3"/>
        <v>100</v>
      </c>
      <c r="F90" s="35"/>
    </row>
    <row r="91" spans="1:7" ht="47.25" x14ac:dyDescent="0.25">
      <c r="A91" s="17" t="s">
        <v>81</v>
      </c>
      <c r="B91" s="18" t="s">
        <v>82</v>
      </c>
      <c r="C91" s="37">
        <v>5000</v>
      </c>
      <c r="D91" s="37">
        <v>5000</v>
      </c>
      <c r="E91" s="19">
        <f t="shared" si="3"/>
        <v>100</v>
      </c>
    </row>
    <row r="92" spans="1:7" ht="63" x14ac:dyDescent="0.25">
      <c r="A92" s="17" t="s">
        <v>48</v>
      </c>
      <c r="B92" s="18" t="s">
        <v>46</v>
      </c>
      <c r="C92" s="37">
        <v>60</v>
      </c>
      <c r="D92" s="37">
        <v>60</v>
      </c>
      <c r="E92" s="19">
        <f>D92/C92*100</f>
        <v>100</v>
      </c>
      <c r="G92" s="35"/>
    </row>
    <row r="93" spans="1:7" ht="63" x14ac:dyDescent="0.25">
      <c r="A93" s="17" t="s">
        <v>72</v>
      </c>
      <c r="B93" s="18" t="s">
        <v>46</v>
      </c>
      <c r="C93" s="37">
        <v>88.6</v>
      </c>
      <c r="D93" s="37">
        <v>88.6</v>
      </c>
      <c r="E93" s="31">
        <f>D93/C93*100</f>
        <v>100</v>
      </c>
    </row>
    <row r="94" spans="1:7" ht="27" customHeight="1" x14ac:dyDescent="0.25">
      <c r="A94" s="47" t="s">
        <v>141</v>
      </c>
      <c r="B94" s="47"/>
      <c r="C94" s="16"/>
      <c r="D94" s="16"/>
      <c r="E94" s="16"/>
    </row>
    <row r="95" spans="1:7" s="50" customFormat="1" ht="15" customHeight="1" x14ac:dyDescent="0.25">
      <c r="A95" s="60" t="s">
        <v>142</v>
      </c>
      <c r="B95" s="60"/>
      <c r="C95" s="48"/>
      <c r="D95" s="61" t="s">
        <v>143</v>
      </c>
      <c r="E95" s="61"/>
      <c r="F95" s="49"/>
    </row>
    <row r="96" spans="1:7" ht="16.5" customHeight="1" x14ac:dyDescent="0.25">
      <c r="A96" s="5"/>
      <c r="B96" s="5"/>
      <c r="C96" s="24"/>
      <c r="D96" s="5"/>
      <c r="E96" s="5"/>
    </row>
    <row r="97" spans="1:4" ht="15.75" x14ac:dyDescent="0.25">
      <c r="A97" s="59" t="s">
        <v>140</v>
      </c>
      <c r="B97" s="59"/>
      <c r="C97" s="24"/>
      <c r="D97" s="24"/>
    </row>
    <row r="98" spans="1:4" ht="11.25" customHeight="1" x14ac:dyDescent="0.25">
      <c r="A98" s="7" t="s">
        <v>34</v>
      </c>
      <c r="B98" s="7"/>
      <c r="C98" s="24"/>
    </row>
    <row r="100" spans="1:4" x14ac:dyDescent="0.25">
      <c r="D100" s="25"/>
    </row>
  </sheetData>
  <mergeCells count="22">
    <mergeCell ref="A97:B97"/>
    <mergeCell ref="A59:B59"/>
    <mergeCell ref="D95:E95"/>
    <mergeCell ref="A71:B71"/>
    <mergeCell ref="A81:B81"/>
    <mergeCell ref="A85:B85"/>
    <mergeCell ref="A86:B86"/>
    <mergeCell ref="A89:B89"/>
    <mergeCell ref="A87:B87"/>
    <mergeCell ref="A95:B95"/>
    <mergeCell ref="A33:B33"/>
    <mergeCell ref="A7:B7"/>
    <mergeCell ref="A39:B39"/>
    <mergeCell ref="A57:B57"/>
    <mergeCell ref="A58:B58"/>
    <mergeCell ref="A49:B49"/>
    <mergeCell ref="B1:E1"/>
    <mergeCell ref="A3:E4"/>
    <mergeCell ref="A8:B8"/>
    <mergeCell ref="A9:B9"/>
    <mergeCell ref="A13:B13"/>
    <mergeCell ref="A11:B11"/>
  </mergeCells>
  <pageMargins left="0.70866141732283472" right="0.70866141732283472" top="0.74803149606299213" bottom="0.74803149606299213" header="0.31496062992125984" footer="0.31496062992125984"/>
  <pageSetup paperSize="9" scale="52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2019-10-14T11:10:33Z</dcterms:modified>
</cp:coreProperties>
</file>